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Nov (2)" sheetId="1" r:id="rId1"/>
  </sheets>
  <externalReferences>
    <externalReference r:id="rId2"/>
  </externalReferences>
  <definedNames>
    <definedName name="AprSun1">DATE(CalendarYear,4,1)-WEEKDAY(DATE(CalendarYear,4,1))</definedName>
    <definedName name="AugSun1">DATE(CalendarYear,8,1)-WEEKDAY(DATE(CalendarYear,8,1))</definedName>
    <definedName name="CalendarYear">[1]Jan!$L$2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'Nov (2)'!$B$2:$J$16</definedName>
    <definedName name="SepSun1">DATE(CalendarYear,9,1)-WEEKDAY(DATE(CalendarYear,9,1))</definedName>
  </definedNames>
  <calcPr calcId="145621"/>
</workbook>
</file>

<file path=xl/calcChain.xml><?xml version="1.0" encoding="utf-8"?>
<calcChain xmlns="http://schemas.openxmlformats.org/spreadsheetml/2006/main">
  <c r="B3" i="1" l="1"/>
  <c r="B5" i="1"/>
  <c r="C5" i="1"/>
  <c r="D5" i="1"/>
  <c r="E5" i="1"/>
  <c r="F5" i="1"/>
  <c r="G5" i="1"/>
  <c r="H5" i="1"/>
  <c r="B7" i="1"/>
  <c r="C7" i="1"/>
  <c r="D7" i="1"/>
  <c r="E7" i="1"/>
  <c r="F7" i="1"/>
  <c r="G7" i="1"/>
  <c r="H7" i="1"/>
  <c r="B9" i="1"/>
  <c r="C9" i="1"/>
  <c r="D9" i="1"/>
  <c r="E9" i="1"/>
  <c r="F9" i="1"/>
  <c r="G9" i="1"/>
  <c r="H9" i="1"/>
  <c r="B11" i="1"/>
  <c r="C11" i="1"/>
  <c r="D11" i="1"/>
  <c r="E11" i="1"/>
  <c r="F11" i="1"/>
  <c r="G11" i="1"/>
  <c r="H11" i="1"/>
  <c r="B13" i="1"/>
  <c r="C13" i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<sst xmlns="http://schemas.openxmlformats.org/spreadsheetml/2006/main" count="30" uniqueCount="21">
  <si>
    <r>
      <t>**</t>
    </r>
    <r>
      <rPr>
        <b/>
        <sz val="14"/>
        <rFont val="Century Gothic"/>
        <family val="2"/>
      </rPr>
      <t xml:space="preserve">Field Trips: </t>
    </r>
    <r>
      <rPr>
        <sz val="14"/>
        <rFont val="Century Gothic"/>
        <family val="2"/>
      </rPr>
      <t xml:space="preserve">
- 11/9; 3rd Grade to Longwood Gardens</t>
    </r>
  </si>
  <si>
    <t>Teacher Name: ________________________________________________
Student Name: ________________________________________________
Check One:   Cash___      Check ____    Charge Account____</t>
  </si>
  <si>
    <t>Cheese Pizza</t>
  </si>
  <si>
    <t>Chick-Fil-A 
8-Count Nugget
or 
Chicken Sandwich</t>
  </si>
  <si>
    <t xml:space="preserve">Veggie Delight
or 
Oven Roasted Chicken Sandwich
</t>
  </si>
  <si>
    <t>Tacos
or
Mac and Cheese with Garlic Bread</t>
  </si>
  <si>
    <t>Meatballs with Garlic Bread
or
Butter Pasta with Garlic Bread</t>
  </si>
  <si>
    <r>
      <rPr>
        <sz val="12"/>
        <rFont val="Century Gothic"/>
        <family val="2"/>
      </rPr>
      <t>Thanksgiving Break</t>
    </r>
    <r>
      <rPr>
        <b/>
        <sz val="12"/>
        <rFont val="Century Gothic"/>
        <family val="2"/>
      </rPr>
      <t xml:space="preserve">
No School</t>
    </r>
  </si>
  <si>
    <t xml:space="preserve">Thanksgiving Feast
</t>
  </si>
  <si>
    <t xml:space="preserve">Veggie Delight
or 
Turkey Sandwich
</t>
  </si>
  <si>
    <t>Tacos
or
Grilled Cheese with French Fries</t>
  </si>
  <si>
    <r>
      <t xml:space="preserve">PDD
</t>
    </r>
    <r>
      <rPr>
        <b/>
        <sz val="12"/>
        <rFont val="Century Gothic"/>
        <family val="2"/>
      </rPr>
      <t>No School</t>
    </r>
  </si>
  <si>
    <t xml:space="preserve">
Cheese Pizza</t>
  </si>
  <si>
    <t>SATURDAY</t>
  </si>
  <si>
    <t>FRIDAY</t>
  </si>
  <si>
    <t>THURSDAY</t>
  </si>
  <si>
    <t>WEDNESDAY</t>
  </si>
  <si>
    <t>TUESDAY</t>
  </si>
  <si>
    <t>MONDAY</t>
  </si>
  <si>
    <t>SUNDAY</t>
  </si>
  <si>
    <t xml:space="preserve">*Due October 30th                                                 **Note field trip days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</si>
</sst>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"/>
    <numFmt numFmtId="166" formatCode="mmmm\ yyyy"/>
  </numFmts>
  <fonts count="16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28"/>
      <name val="Century Gothic"/>
      <family val="2"/>
    </font>
    <font>
      <sz val="12"/>
      <name val="Century Gothic"/>
      <family val="2"/>
    </font>
    <font>
      <sz val="10"/>
      <color indexed="63"/>
      <name val="Calibri"/>
      <family val="4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40"/>
      <name val="Century Gothic"/>
      <family val="2"/>
    </font>
    <font>
      <sz val="20"/>
      <name val="Century Gothic"/>
      <family val="2"/>
    </font>
    <font>
      <b/>
      <sz val="28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7"/>
      </left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 style="thin">
        <color theme="7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2" borderId="1" applyNumberForma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Alignment="0" applyProtection="0"/>
  </cellStyleXfs>
  <cellXfs count="38">
    <xf numFmtId="0" fontId="0" fillId="0" borderId="0" xfId="0"/>
    <xf numFmtId="0" fontId="2" fillId="0" borderId="0" xfId="1"/>
    <xf numFmtId="0" fontId="3" fillId="0" borderId="0" xfId="2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164" fontId="8" fillId="0" borderId="0" xfId="0" applyNumberFormat="1" applyFont="1" applyFill="1" applyBorder="1" applyAlignment="1">
      <alignment vertical="center" textRotation="90"/>
    </xf>
    <xf numFmtId="165" fontId="6" fillId="0" borderId="2" xfId="3" applyNumberFormat="1" applyFont="1" applyFill="1" applyBorder="1" applyAlignment="1">
      <alignment horizontal="left" vertical="center" wrapText="1"/>
    </xf>
    <xf numFmtId="165" fontId="6" fillId="0" borderId="3" xfId="3" applyNumberFormat="1" applyFont="1" applyFill="1" applyBorder="1" applyAlignment="1">
      <alignment horizontal="left" vertical="center" wrapText="1"/>
    </xf>
    <xf numFmtId="165" fontId="6" fillId="0" borderId="4" xfId="3" applyNumberFormat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top" wrapText="1"/>
    </xf>
    <xf numFmtId="0" fontId="9" fillId="4" borderId="5" xfId="4" applyFont="1" applyFill="1" applyBorder="1" applyAlignment="1">
      <alignment horizontal="left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top" wrapText="1"/>
    </xf>
    <xf numFmtId="0" fontId="9" fillId="4" borderId="5" xfId="1" applyFont="1" applyFill="1" applyBorder="1" applyAlignment="1">
      <alignment horizontal="left" vertical="center" wrapText="1"/>
    </xf>
    <xf numFmtId="165" fontId="9" fillId="4" borderId="6" xfId="1" applyNumberFormat="1" applyFont="1" applyFill="1" applyBorder="1" applyAlignment="1">
      <alignment horizontal="left"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165" fontId="9" fillId="0" borderId="6" xfId="1" applyNumberFormat="1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top" wrapText="1"/>
    </xf>
    <xf numFmtId="0" fontId="9" fillId="5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165" fontId="9" fillId="0" borderId="7" xfId="1" applyNumberFormat="1" applyFont="1" applyFill="1" applyBorder="1" applyAlignment="1">
      <alignment horizontal="left" vertical="center" wrapText="1"/>
    </xf>
    <xf numFmtId="0" fontId="12" fillId="0" borderId="0" xfId="1" applyFont="1"/>
    <xf numFmtId="0" fontId="9" fillId="0" borderId="0" xfId="0" applyFont="1"/>
    <xf numFmtId="165" fontId="9" fillId="4" borderId="7" xfId="1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166" fontId="13" fillId="0" borderId="0" xfId="1" applyNumberFormat="1" applyFont="1" applyBorder="1" applyAlignment="1">
      <alignment horizontal="left" vertical="center"/>
    </xf>
    <xf numFmtId="0" fontId="14" fillId="0" borderId="0" xfId="1" applyFont="1" applyAlignment="1">
      <alignment horizontal="left"/>
    </xf>
  </cellXfs>
  <cellStyles count="6">
    <cellStyle name="40% - Accent1 2" xfId="4"/>
    <cellStyle name="Accent1 2" xfId="3"/>
    <cellStyle name="Heading 1 2" xfId="5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336458</xdr:colOff>
      <xdr:row>3</xdr:row>
      <xdr:rowOff>0</xdr:rowOff>
    </xdr:from>
    <xdr:to>
      <xdr:col>9</xdr:col>
      <xdr:colOff>1035035</xdr:colOff>
      <xdr:row>7</xdr:row>
      <xdr:rowOff>941425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458" y="600075"/>
          <a:ext cx="803352" cy="998575"/>
        </a:xfrm>
        <a:prstGeom prst="rect">
          <a:avLst/>
        </a:prstGeom>
        <a:solidFill>
          <a:srgbClr val="FFFFFF">
            <a:shade val="85000"/>
          </a:srgbClr>
        </a:solidFill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</xdr:pic>
    <xdr:clientData/>
  </xdr:twoCellAnchor>
  <xdr:twoCellAnchor>
    <xdr:from>
      <xdr:col>8</xdr:col>
      <xdr:colOff>360940</xdr:colOff>
      <xdr:row>12</xdr:row>
      <xdr:rowOff>83990</xdr:rowOff>
    </xdr:from>
    <xdr:to>
      <xdr:col>9</xdr:col>
      <xdr:colOff>1054857</xdr:colOff>
      <xdr:row>15</xdr:row>
      <xdr:rowOff>22151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2940" y="2484290"/>
          <a:ext cx="779642" cy="538236"/>
        </a:xfrm>
        <a:prstGeom prst="rect">
          <a:avLst/>
        </a:prstGeom>
        <a:solidFill>
          <a:srgbClr val="FFFFFF">
            <a:shade val="85000"/>
          </a:srgbClr>
        </a:solidFill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</xdr:pic>
    <xdr:clientData/>
  </xdr:twoCellAnchor>
  <xdr:twoCellAnchor>
    <xdr:from>
      <xdr:col>8</xdr:col>
      <xdr:colOff>320101</xdr:colOff>
      <xdr:row>7</xdr:row>
      <xdr:rowOff>1306919</xdr:rowOff>
    </xdr:from>
    <xdr:to>
      <xdr:col>9</xdr:col>
      <xdr:colOff>1073542</xdr:colOff>
      <xdr:row>11</xdr:row>
      <xdr:rowOff>603760</xdr:rowOff>
    </xdr:to>
    <xdr:sp macro="" textlink="">
      <xdr:nvSpPr>
        <xdr:cNvPr id="4" name="TextBox 3"/>
        <xdr:cNvSpPr txBox="1"/>
      </xdr:nvSpPr>
      <xdr:spPr>
        <a:xfrm>
          <a:off x="4892101" y="1602194"/>
          <a:ext cx="820116" cy="801791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All entrees are served with a vegetable, fruit, and milk.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$5 per Lunch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169014</xdr:colOff>
      <xdr:row>6</xdr:row>
      <xdr:rowOff>40094</xdr:rowOff>
    </xdr:from>
    <xdr:to>
      <xdr:col>6</xdr:col>
      <xdr:colOff>480390</xdr:colOff>
      <xdr:row>7</xdr:row>
      <xdr:rowOff>132908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14" y="1240244"/>
          <a:ext cx="311376" cy="2928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797440</xdr:colOff>
      <xdr:row>1</xdr:row>
      <xdr:rowOff>0</xdr:rowOff>
    </xdr:from>
    <xdr:ext cx="454099" cy="44536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69340" y="200025"/>
          <a:ext cx="454099" cy="4453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nch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">
          <cell r="L2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zoomScale="86" zoomScaleNormal="86" workbookViewId="0">
      <selection activeCell="D12" sqref="D12"/>
    </sheetView>
  </sheetViews>
  <sheetFormatPr defaultColWidth="7.5" defaultRowHeight="15" x14ac:dyDescent="0.25"/>
  <cols>
    <col min="1" max="1" width="3.5" style="1" customWidth="1"/>
    <col min="2" max="2" width="16.375" style="1" customWidth="1"/>
    <col min="3" max="3" width="17.375" style="1" customWidth="1"/>
    <col min="4" max="4" width="17.625" style="1" customWidth="1"/>
    <col min="5" max="5" width="16.75" style="1" bestFit="1" customWidth="1"/>
    <col min="6" max="6" width="17.5" style="1" customWidth="1"/>
    <col min="7" max="7" width="16.75" style="1" customWidth="1"/>
    <col min="8" max="8" width="17.875" style="1" customWidth="1"/>
    <col min="9" max="9" width="15.5" style="1" customWidth="1"/>
    <col min="10" max="10" width="14.25" style="1" customWidth="1"/>
    <col min="11" max="11" width="2.375" style="1" customWidth="1"/>
    <col min="12" max="12" width="13.25" style="1" customWidth="1"/>
    <col min="13" max="13" width="12.75" style="1" customWidth="1"/>
    <col min="14" max="16384" width="7.5" style="1"/>
  </cols>
  <sheetData>
    <row r="1" spans="1:18" ht="15.75" x14ac:dyDescent="0.25">
      <c r="A1"/>
    </row>
    <row r="2" spans="1:18" ht="26.25" customHeight="1" x14ac:dyDescent="0.35">
      <c r="A2"/>
      <c r="B2" s="37" t="s">
        <v>20</v>
      </c>
      <c r="C2" s="37"/>
      <c r="D2" s="37"/>
      <c r="E2" s="37"/>
      <c r="F2" s="37"/>
      <c r="G2" s="37"/>
      <c r="H2" s="37"/>
      <c r="I2" s="5"/>
      <c r="J2" s="5"/>
    </row>
    <row r="3" spans="1:18" ht="57.75" customHeight="1" x14ac:dyDescent="0.3">
      <c r="A3"/>
      <c r="B3" s="36" t="str">
        <f>UPPER(TEXT(DATE(CalendarYear,11,1),"mmmm yyyy"))</f>
        <v>NOVEMBER 2018</v>
      </c>
      <c r="C3" s="36"/>
      <c r="D3" s="36"/>
      <c r="E3" s="36"/>
      <c r="F3" s="36"/>
      <c r="G3" s="5"/>
      <c r="H3" s="5"/>
      <c r="I3" s="5"/>
      <c r="J3" s="5"/>
    </row>
    <row r="4" spans="1:18" customFormat="1" ht="29.25" customHeight="1" x14ac:dyDescent="0.3">
      <c r="B4" s="35" t="s">
        <v>19</v>
      </c>
      <c r="C4" s="34" t="s">
        <v>18</v>
      </c>
      <c r="D4" s="34" t="s">
        <v>17</v>
      </c>
      <c r="E4" s="34" t="s">
        <v>16</v>
      </c>
      <c r="F4" s="34" t="s">
        <v>15</v>
      </c>
      <c r="G4" s="34" t="s">
        <v>14</v>
      </c>
      <c r="H4" s="33" t="s">
        <v>13</v>
      </c>
      <c r="I4" s="5"/>
      <c r="J4" s="5"/>
      <c r="L4" s="1"/>
      <c r="M4" s="32"/>
      <c r="Q4" s="1"/>
      <c r="R4" s="1"/>
    </row>
    <row r="5" spans="1:18" customFormat="1" ht="15" customHeight="1" x14ac:dyDescent="0.3">
      <c r="B5" s="31" t="str">
        <f>IF(DAY(NovSun1)=1,"",IF(AND(YEAR(NovSun1+1)=CalendarYear,MONTH(NovSun1+1)=11),NovSun1+1,""))</f>
        <v/>
      </c>
      <c r="C5" s="31" t="str">
        <f>IF(DAY(NovSun1)=1,"",IF(AND(YEAR(NovSun1+2)=CalendarYear,MONTH(NovSun1+2)=11),NovSun1+2,""))</f>
        <v/>
      </c>
      <c r="D5" s="31" t="str">
        <f>IF(DAY(NovSun1)=1,"",IF(AND(YEAR(NovSun1+3)=CalendarYear,MONTH(NovSun1+3)=11),NovSun1+3,""))</f>
        <v/>
      </c>
      <c r="E5" s="31" t="str">
        <f>IF(DAY(NovSun1)=1,"",IF(AND(YEAR(NovSun1+4)=CalendarYear,MONTH(NovSun1+4)=11),NovSun1+4,""))</f>
        <v/>
      </c>
      <c r="F5" s="31">
        <f>IF(DAY(NovSun1)=1,"",IF(AND(YEAR(NovSun1+5)=CalendarYear,MONTH(NovSun1+5)=11),NovSun1+5,""))</f>
        <v>43405</v>
      </c>
      <c r="G5" s="31">
        <f>IF(DAY(NovSun1)=1,"",IF(AND(YEAR(NovSun1+6)=CalendarYear,MONTH(NovSun1+6)=11),NovSun1+6,""))</f>
        <v>43406</v>
      </c>
      <c r="H5" s="31">
        <f>IF(DAY(NovSun1)=1,IF(AND(YEAR(NovSun1)=CalendarYear,MONTH(NovSun1)=11),NovSun1,""),IF(AND(YEAR(NovSun1+7)=CalendarYear,MONTH(NovSun1+7)=11),NovSun1+7,""))</f>
        <v>43407</v>
      </c>
      <c r="I5" s="8"/>
      <c r="J5" s="30"/>
      <c r="K5" s="1"/>
      <c r="L5" s="1"/>
      <c r="M5" s="1"/>
      <c r="Q5" s="29"/>
      <c r="R5" s="1"/>
    </row>
    <row r="6" spans="1:18" s="29" customFormat="1" ht="62.25" customHeight="1" x14ac:dyDescent="0.25">
      <c r="A6"/>
      <c r="B6" s="16"/>
      <c r="C6" s="16"/>
      <c r="D6" s="16"/>
      <c r="E6" s="24"/>
      <c r="F6" s="15"/>
      <c r="G6" s="14"/>
      <c r="H6" s="14"/>
      <c r="I6" s="8"/>
    </row>
    <row r="7" spans="1:18" ht="17.25" x14ac:dyDescent="0.3">
      <c r="A7"/>
      <c r="B7" s="28">
        <f>IF(DAY(NovSun1)=1,IF(AND(YEAR(NovSun1+1)=CalendarYear,MONTH(NovSun1+1)=11),NovSun1+1,""),IF(AND(YEAR(NovSun1+8)=CalendarYear,MONTH(NovSun1+8)=11),NovSun1+8,""))</f>
        <v>43408</v>
      </c>
      <c r="C7" s="28">
        <f>IF(DAY(NovSun1)=1,IF(AND(YEAR(NovSun1+2)=CalendarYear,MONTH(NovSun1+2)=11),NovSun1+2,""),IF(AND(YEAR(NovSun1+9)=CalendarYear,MONTH(NovSun1+9)=11),NovSun1+9,""))</f>
        <v>43409</v>
      </c>
      <c r="D7" s="28">
        <f>IF(DAY(NovSun1)=1,IF(AND(YEAR(NovSun1+3)=CalendarYear,MONTH(NovSun1+3)=11),NovSun1+3,""),IF(AND(YEAR(NovSun1+10)=CalendarYear,MONTH(NovSun1+10)=11),NovSun1+10,""))</f>
        <v>43410</v>
      </c>
      <c r="E7" s="28">
        <f>IF(DAY(NovSun1)=1,IF(AND(YEAR(NovSun1+4)=CalendarYear,MONTH(NovSun1+4)=11),NovSun1+4,""),IF(AND(YEAR(NovSun1+11)=CalendarYear,MONTH(NovSun1+11)=11),NovSun1+11,""))</f>
        <v>43411</v>
      </c>
      <c r="F7" s="28">
        <f>IF(DAY(NovSun1)=1,IF(AND(YEAR(NovSun1+5)=CalendarYear,MONTH(NovSun1+5)=11),NovSun1+5,""),IF(AND(YEAR(NovSun1+12)=CalendarYear,MONTH(NovSun1+12)=11),NovSun1+12,""))</f>
        <v>43412</v>
      </c>
      <c r="G7" s="28">
        <f>IF(DAY(NovSun1)=1,IF(AND(YEAR(NovSun1+6)=CalendarYear,MONTH(NovSun1+6)=11),NovSun1+6,""),IF(AND(YEAR(NovSun1+13)=CalendarYear,MONTH(NovSun1+13)=11),NovSun1+13,""))</f>
        <v>43413</v>
      </c>
      <c r="H7" s="28">
        <f>IF(DAY(NovSun1)=1,IF(AND(YEAR(NovSun1+7)=CalendarYear,MONTH(NovSun1+7)=11),NovSun1+7,""),IF(AND(YEAR(NovSun1+14)=CalendarYear,MONTH(NovSun1+14)=11),NovSun1+14,""))</f>
        <v>43414</v>
      </c>
      <c r="I7" s="8"/>
      <c r="J7" s="5"/>
    </row>
    <row r="8" spans="1:18" ht="103.5" x14ac:dyDescent="0.3">
      <c r="A8"/>
      <c r="B8" s="22"/>
      <c r="C8" s="27" t="s">
        <v>6</v>
      </c>
      <c r="D8" s="27" t="s">
        <v>5</v>
      </c>
      <c r="E8" s="27" t="s">
        <v>4</v>
      </c>
      <c r="F8" s="26" t="s">
        <v>3</v>
      </c>
      <c r="G8" s="25" t="s">
        <v>12</v>
      </c>
      <c r="H8" s="18"/>
      <c r="I8" s="8"/>
      <c r="J8" s="5"/>
      <c r="N8"/>
    </row>
    <row r="9" spans="1:18" ht="15" customHeight="1" x14ac:dyDescent="0.3">
      <c r="A9"/>
      <c r="B9" s="17">
        <f>IF(DAY(NovSun1)=1,IF(AND(YEAR(NovSun1+8)=CalendarYear,MONTH(NovSun1+8)=11),NovSun1+8,""),IF(AND(YEAR(NovSun1+15)=CalendarYear,MONTH(NovSun1+15)=11),NovSun1+15,""))</f>
        <v>43415</v>
      </c>
      <c r="C9" s="17">
        <f>IF(DAY(NovSun1)=1,IF(AND(YEAR(NovSun1+9)=CalendarYear,MONTH(NovSun1+9)=11),NovSun1+9,""),IF(AND(YEAR(NovSun1+16)=CalendarYear,MONTH(NovSun1+16)=11),NovSun1+16,""))</f>
        <v>43416</v>
      </c>
      <c r="D9" s="17">
        <f>IF(DAY(NovSun1)=1,IF(AND(YEAR(NovSun1+10)=CalendarYear,MONTH(NovSun1+10)=11),NovSun1+10,""),IF(AND(YEAR(NovSun1+17)=CalendarYear,MONTH(NovSun1+17)=11),NovSun1+17,""))</f>
        <v>43417</v>
      </c>
      <c r="E9" s="17">
        <f>IF(DAY(NovSun1)=1,IF(AND(YEAR(NovSun1+11)=CalendarYear,MONTH(NovSun1+11)=11),NovSun1+11,""),IF(AND(YEAR(NovSun1+18)=CalendarYear,MONTH(NovSun1+18)=11),NovSun1+18,""))</f>
        <v>43418</v>
      </c>
      <c r="F9" s="17">
        <f>IF(DAY(NovSun1)=1,IF(AND(YEAR(NovSun1+12)=CalendarYear,MONTH(NovSun1+12)=11),NovSun1+12,""),IF(AND(YEAR(NovSun1+19)=CalendarYear,MONTH(NovSun1+19)=11),NovSun1+19,""))</f>
        <v>43419</v>
      </c>
      <c r="G9" s="17">
        <f>IF(DAY(NovSun1)=1,IF(AND(YEAR(NovSun1+13)=CalendarYear,MONTH(NovSun1+13)=11),NovSun1+13,""),IF(AND(YEAR(NovSun1+20)=CalendarYear,MONTH(NovSun1+20)=11),NovSun1+20,""))</f>
        <v>43420</v>
      </c>
      <c r="H9" s="17">
        <f>IF(DAY(NovSun1)=1,IF(AND(YEAR(NovSun1+14)=CalendarYear,MONTH(NovSun1+14)=11),NovSun1+14,""),IF(AND(YEAR(NovSun1+21)=CalendarYear,MONTH(NovSun1+21)=11),NovSun1+21,""))</f>
        <v>43421</v>
      </c>
      <c r="I9" s="8"/>
      <c r="J9" s="5"/>
    </row>
    <row r="10" spans="1:18" ht="69" x14ac:dyDescent="0.3">
      <c r="A10"/>
      <c r="B10" s="16"/>
      <c r="C10" s="24" t="s">
        <v>11</v>
      </c>
      <c r="D10" s="15" t="s">
        <v>10</v>
      </c>
      <c r="E10" s="15" t="s">
        <v>9</v>
      </c>
      <c r="F10" s="15" t="s">
        <v>3</v>
      </c>
      <c r="G10" s="14" t="s">
        <v>2</v>
      </c>
      <c r="H10" s="13"/>
      <c r="I10" s="8"/>
      <c r="J10" s="5"/>
    </row>
    <row r="11" spans="1:18" ht="15" customHeight="1" x14ac:dyDescent="0.3">
      <c r="A11"/>
      <c r="B11" s="23">
        <f>IF(DAY(NovSun1)=1,IF(AND(YEAR(NovSun1+15)=CalendarYear,MONTH(NovSun1+15)=11),NovSun1+15,""),IF(AND(YEAR(NovSun1+22)=CalendarYear,MONTH(NovSun1+22)=11),NovSun1+22,""))</f>
        <v>43422</v>
      </c>
      <c r="C11" s="23">
        <f>IF(DAY(NovSun1)=1,IF(AND(YEAR(NovSun1+16)=CalendarYear,MONTH(NovSun1+16)=11),NovSun1+16,""),IF(AND(YEAR(NovSun1+23)=CalendarYear,MONTH(NovSun1+23)=11),NovSun1+23,""))</f>
        <v>43423</v>
      </c>
      <c r="D11" s="23">
        <f>IF(DAY(NovSun1)=1,IF(AND(YEAR(NovSun1+17)=CalendarYear,MONTH(NovSun1+17)=11),NovSun1+17,""),IF(AND(YEAR(NovSun1+24)=CalendarYear,MONTH(NovSun1+24)=11),NovSun1+24,""))</f>
        <v>43424</v>
      </c>
      <c r="E11" s="23">
        <f>IF(DAY(NovSun1)=1,IF(AND(YEAR(NovSun1+18)=CalendarYear,MONTH(NovSun1+18)=11),NovSun1+18,""),IF(AND(YEAR(NovSun1+25)=CalendarYear,MONTH(NovSun1+25)=11),NovSun1+25,""))</f>
        <v>43425</v>
      </c>
      <c r="F11" s="23">
        <f>IF(DAY(NovSun1)=1,IF(AND(YEAR(NovSun1+19)=CalendarYear,MONTH(NovSun1+19)=11),NovSun1+19,""),IF(AND(YEAR(NovSun1+26)=CalendarYear,MONTH(NovSun1+26)=11),NovSun1+26,""))</f>
        <v>43426</v>
      </c>
      <c r="G11" s="23">
        <f>IF(DAY(NovSun1)=1,IF(AND(YEAR(NovSun1+20)=CalendarYear,MONTH(NovSun1+20)=11),NovSun1+20,""),IF(AND(YEAR(NovSun1+27)=CalendarYear,MONTH(NovSun1+27)=11),NovSun1+27,""))</f>
        <v>43427</v>
      </c>
      <c r="H11" s="23">
        <f>IF(DAY(NovSun1)=1,IF(AND(YEAR(NovSun1+21)=CalendarYear,MONTH(NovSun1+21)=11),NovSun1+21,""),IF(AND(YEAR(NovSun1+28)=CalendarYear,MONTH(NovSun1+28)=11),NovSun1+28,""))</f>
        <v>43428</v>
      </c>
      <c r="I11" s="8"/>
      <c r="J11" s="5"/>
    </row>
    <row r="12" spans="1:18" ht="70.5" customHeight="1" x14ac:dyDescent="0.3">
      <c r="A12"/>
      <c r="B12" s="22"/>
      <c r="C12" s="20" t="s">
        <v>8</v>
      </c>
      <c r="D12" s="21" t="s">
        <v>2</v>
      </c>
      <c r="E12" s="20" t="s">
        <v>7</v>
      </c>
      <c r="F12" s="20" t="s">
        <v>7</v>
      </c>
      <c r="G12" s="19" t="s">
        <v>7</v>
      </c>
      <c r="H12" s="18"/>
      <c r="I12" s="8"/>
      <c r="J12" s="5"/>
    </row>
    <row r="13" spans="1:18" ht="17.25" x14ac:dyDescent="0.3">
      <c r="A13"/>
      <c r="B13" s="17">
        <f>IF(DAY(NovSun1)=1,IF(AND(YEAR(NovSun1+22)=CalendarYear,MONTH(NovSun1+22)=11),NovSun1+22,""),IF(AND(YEAR(NovSun1+29)=CalendarYear,MONTH(NovSun1+29)=11),NovSun1+29,""))</f>
        <v>43429</v>
      </c>
      <c r="C13" s="17">
        <f>IF(DAY(NovSun1)=1,IF(AND(YEAR(NovSun1+23)=CalendarYear,MONTH(NovSun1+23)=11),NovSun1+23,""),IF(AND(YEAR(NovSun1+30)=CalendarYear,MONTH(NovSun1+30)=11),NovSun1+30,""))</f>
        <v>43430</v>
      </c>
      <c r="D13" s="17">
        <f>IF(DAY(NovSun1)=1,IF(AND(YEAR(NovSun1+24)=CalendarYear,MONTH(NovSun1+24)=11),NovSun1+24,""),IF(AND(YEAR(NovSun1+31)=CalendarYear,MONTH(NovSun1+31)=11),NovSun1+31,""))</f>
        <v>43431</v>
      </c>
      <c r="E13" s="17">
        <f>IF(DAY(NovSun1)=1,IF(AND(YEAR(NovSun1+25)=CalendarYear,MONTH(NovSun1+25)=11),NovSun1+25,""),IF(AND(YEAR(NovSun1+32)=CalendarYear,MONTH(NovSun1+32)=11),NovSun1+32,""))</f>
        <v>43432</v>
      </c>
      <c r="F13" s="17">
        <f>IF(DAY(NovSun1)=1,IF(AND(YEAR(NovSun1+26)=CalendarYear,MONTH(NovSun1+26)=11),NovSun1+26,""),IF(AND(YEAR(NovSun1+33)=CalendarYear,MONTH(NovSun1+33)=11),NovSun1+33,""))</f>
        <v>43433</v>
      </c>
      <c r="G13" s="17">
        <f>IF(DAY(NovSun1)=1,IF(AND(YEAR(NovSun1+27)=CalendarYear,MONTH(NovSun1+27)=11),NovSun1+27,""),IF(AND(YEAR(NovSun1+34)=CalendarYear,MONTH(NovSun1+34)=11),NovSun1+34,""))</f>
        <v>43434</v>
      </c>
      <c r="H13" s="17" t="str">
        <f>IF(DAY(NovSun1)=1,IF(AND(YEAR(NovSun1+28)=CalendarYear,MONTH(NovSun1+28)=11),NovSun1+28,""),IF(AND(YEAR(NovSun1+35)=CalendarYear,MONTH(NovSun1+35)=11),NovSun1+35,""))</f>
        <v/>
      </c>
      <c r="I13" s="8"/>
      <c r="J13" s="5"/>
    </row>
    <row r="14" spans="1:18" ht="111" customHeight="1" x14ac:dyDescent="0.3">
      <c r="A14"/>
      <c r="B14" s="16"/>
      <c r="C14" s="15" t="s">
        <v>6</v>
      </c>
      <c r="D14" s="15" t="s">
        <v>5</v>
      </c>
      <c r="E14" s="15" t="s">
        <v>4</v>
      </c>
      <c r="F14" s="15" t="s">
        <v>3</v>
      </c>
      <c r="G14" s="14" t="s">
        <v>2</v>
      </c>
      <c r="H14" s="13"/>
      <c r="I14" s="8"/>
      <c r="J14" s="5"/>
    </row>
    <row r="15" spans="1:18" ht="114" customHeight="1" x14ac:dyDescent="0.3">
      <c r="A15"/>
      <c r="B15" s="12"/>
      <c r="C15" s="12"/>
      <c r="D15" s="11" t="s">
        <v>1</v>
      </c>
      <c r="E15" s="10"/>
      <c r="F15" s="10"/>
      <c r="G15" s="10"/>
      <c r="H15" s="9"/>
      <c r="I15" s="8"/>
      <c r="J15" s="5"/>
    </row>
    <row r="16" spans="1:18" ht="96" customHeight="1" x14ac:dyDescent="0.3">
      <c r="B16" s="7" t="s">
        <v>0</v>
      </c>
      <c r="C16" s="6"/>
      <c r="D16" s="6"/>
      <c r="E16" s="6"/>
      <c r="F16" s="6"/>
      <c r="G16" s="6"/>
      <c r="H16" s="6"/>
      <c r="I16" s="5"/>
      <c r="J16" s="5"/>
    </row>
    <row r="18" spans="3:5" ht="21" customHeight="1" x14ac:dyDescent="0.25">
      <c r="C18" s="4"/>
      <c r="D18" s="3"/>
      <c r="E18" s="2"/>
    </row>
    <row r="19" spans="3:5" ht="19.5" customHeight="1" x14ac:dyDescent="0.25"/>
  </sheetData>
  <mergeCells count="4">
    <mergeCell ref="B2:H2"/>
    <mergeCell ref="B3:F3"/>
    <mergeCell ref="D15:H15"/>
    <mergeCell ref="B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(2)</vt:lpstr>
      <vt:lpstr>'Nov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Mickle</dc:creator>
  <cp:lastModifiedBy>Robyn Mickle</cp:lastModifiedBy>
  <dcterms:created xsi:type="dcterms:W3CDTF">2018-10-24T18:51:38Z</dcterms:created>
  <dcterms:modified xsi:type="dcterms:W3CDTF">2018-10-24T18:51:54Z</dcterms:modified>
</cp:coreProperties>
</file>